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MARZO 2020\6 PENDIENTE  INCISO I ESTADOS FINANCIEROS MUENSUAL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B61" i="1"/>
  <c r="D58" i="1"/>
  <c r="D55" i="1"/>
  <c r="D53" i="1"/>
  <c r="D46" i="1"/>
  <c r="D29" i="1"/>
  <c r="D13" i="1"/>
  <c r="D5" i="1"/>
  <c r="B33" i="1"/>
  <c r="B30" i="1" l="1"/>
  <c r="B28" i="1"/>
  <c r="B25" i="1"/>
  <c r="B9" i="1"/>
  <c r="B5" i="1"/>
  <c r="D44" i="1"/>
  <c r="D38" i="1"/>
  <c r="D22" i="1"/>
  <c r="D19" i="1"/>
  <c r="D12" i="1"/>
  <c r="D8" i="1"/>
  <c r="B22" i="1"/>
  <c r="B20" i="1"/>
  <c r="B12" i="1"/>
  <c r="B11" i="1"/>
  <c r="B7" i="1"/>
  <c r="B6" i="1"/>
</calcChain>
</file>

<file path=xl/sharedStrings.xml><?xml version="1.0" encoding="utf-8"?>
<sst xmlns="http://schemas.openxmlformats.org/spreadsheetml/2006/main" count="96" uniqueCount="93">
  <si>
    <t>MUNICIPIO DE SAN JUANITO DE ESCOBEDO JALISCO</t>
  </si>
  <si>
    <t>RELACION DE INGRESOS</t>
  </si>
  <si>
    <t>DEL 1 AL 31 DE ENERO DE 2020</t>
  </si>
  <si>
    <t>C  O  N  C  E  P  T  O</t>
  </si>
  <si>
    <t>SUBTOTAL</t>
  </si>
  <si>
    <t>TOTAL</t>
  </si>
  <si>
    <t>I M P U E S T O S</t>
  </si>
  <si>
    <t>PREDIOS RUSTICOS</t>
  </si>
  <si>
    <t>PREDIOS URBANOS</t>
  </si>
  <si>
    <t>ADQUISICION DE DEPARTAMENTOS, VIVIENDAS Y CASA PARA HABITACION</t>
  </si>
  <si>
    <t>D E R E C H O S</t>
  </si>
  <si>
    <t>PUESTOS PERMANENTES Y EVENTUALES</t>
  </si>
  <si>
    <t>LICENCIAS, PERMISOS DE GIROS CON VENTA DE BEBIDAS ALACOHOLICAS</t>
  </si>
  <si>
    <t>PERMISO O AUTORIZACION PARA EL FUNC. DE GIROS DE BEBIDAS ALCOHOL. EN HORARIO EXTRAORDINARIO</t>
  </si>
  <si>
    <t>LICENCIAS DE CONSTRUCCION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</si>
  <si>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</si>
  <si>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</si>
  <si>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</si>
  <si>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</si>
  <si>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</si>
  <si>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</si>
  <si>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REGISTRO CIVIL</t>
  </si>
  <si>
    <t>EXPEDICION DE CERTIFICADOS, CERTIFICACIONES Y CONSTANCIAS</t>
  </si>
  <si>
    <t>CERTIFICACIONES CATASTRALES</t>
  </si>
  <si>
    <t>REVISION Y AUTORIZACION DE AVALUOS</t>
  </si>
  <si>
    <t>APERTURA DE CUENTAS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</si>
  <si>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</si>
  <si>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</si>
  <si>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</si>
  <si>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</si>
  <si>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</si>
  <si>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</si>
  <si>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</si>
  <si>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</si>
  <si>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</si>
  <si>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FONDO DE INFRAESTRUCTURA SOCIAL MUNICIPAL</t>
  </si>
  <si>
    <t xml:space="preserve"> FONDO DE FORTALECIMIENTO MUNICIPAL</t>
  </si>
  <si>
    <t>SERVICIOS PERSONALES</t>
  </si>
  <si>
    <t>DIETAS</t>
  </si>
  <si>
    <t>SUELDOS BASE PERSONAL PERMANENTE</t>
  </si>
  <si>
    <t>SUELDOS BASE PERSONAL EVENTUAL</t>
  </si>
  <si>
    <t>PRIMA DE VACACIONES, DOMINICAL Y GRATIFICACION DE FIN DE AÑO</t>
  </si>
  <si>
    <t>HORAS EXTRAORDINARIAS</t>
  </si>
  <si>
    <t>COMPENSACIONES</t>
  </si>
  <si>
    <t>OTRAS PRESTACIONES SOCIALES Y ECONOMICAS</t>
  </si>
  <si>
    <t>MATERIALES Y SUMINISTROS</t>
  </si>
  <si>
    <t>MATERIALES, UTILES Y EQUIPOS MENORES DE OFICINA</t>
  </si>
  <si>
    <t>MATERIALES, UTILES Y EQUIPOS MEMORES DE LAS TECNOLOGIAS DE LA INFORM.</t>
  </si>
  <si>
    <t>MATERIAL DE LIMPIEZA</t>
  </si>
  <si>
    <t>MATERIALES PARA EL REGISTRO E IDENTIFICACION DE BIENES Y PERSONAS</t>
  </si>
  <si>
    <t>PRODUCTOS ALIMENTICIOS PARA PERSONAS</t>
  </si>
  <si>
    <t>PRODUCTOS MINERALES NO METALICOS</t>
  </si>
  <si>
    <t>MATERIAL ELECTRICO Y ELECTRONICO</t>
  </si>
  <si>
    <t>ARTICULOS METALICOS PARA LA CONSTRUCCION</t>
  </si>
  <si>
    <t>OTROS MATERIALES Y ARTICULOS DE CONSTRUCCION Y REPARACION</t>
  </si>
  <si>
    <t>MEDICINAS Y PRODUCTOS FARMACEUTICOS</t>
  </si>
  <si>
    <t>COMBUSTIBLES LUBRICANTES Y ADITIVOS</t>
  </si>
  <si>
    <t>ARTICULOS DEPORTIVOS</t>
  </si>
  <si>
    <t>REFACCIONES Y ACCESORIOS MENORES DE EQUIPO DE COMPUTO</t>
  </si>
  <si>
    <t>REFACCIONES Y ACCESORIOS MENORES DE EQUIPO DE TRANSPORTE</t>
  </si>
  <si>
    <t>REFACCIONES Y ACCESORIOS MENORES DE MAQUINARIA Y OTROS EQUIPOS</t>
  </si>
  <si>
    <t>SERVICIOS GENERALES</t>
  </si>
  <si>
    <t>ENERGIA ELECTRICA</t>
  </si>
  <si>
    <t>AGUA</t>
  </si>
  <si>
    <t>TELEFONIA TRADICIONAL</t>
  </si>
  <si>
    <t>TELEFONIA CELULAR</t>
  </si>
  <si>
    <t>ARRENDAMIENTO DE TERRENOS</t>
  </si>
  <si>
    <t>SERVICIOS DE DISEÑO, ARQUITECTURA, INGENIERIA Y ACTIVIDADES RELACIONADAS</t>
  </si>
  <si>
    <t>SERVICIOS DE APOYO ADMINISTRATIVO, TRADUCCION FOTOCOPIADO E IMPRES</t>
  </si>
  <si>
    <t>SERVICIOS FINANCIEROS Y BANCARIOS</t>
  </si>
  <si>
    <t>FLETES Y MANIOBRAS</t>
  </si>
  <si>
    <t>CONSERVACION Y MANTENIMIENTO MENOR DE INMUEBLES</t>
  </si>
  <si>
    <t>CONSERVACION Y MANTENIMIENTO DE EQUIPO DE COMPUTO</t>
  </si>
  <si>
    <t>REPARACION Y MANTENIMIENTO DE EQUIPO DE TRANSPORTE</t>
  </si>
  <si>
    <t>REPARACION Y MANTENIMIENTO DE MAQUINARIA, OTROS EQUIPOS Y HTA.</t>
  </si>
  <si>
    <t>VIATICOS EN EL PAIS</t>
  </si>
  <si>
    <t>GASTOS DE ORDEN SOCIAL Y CULTURAL</t>
  </si>
  <si>
    <t>IMPUESTOS Y DERECHOS</t>
  </si>
  <si>
    <t>TRANSFERENCIAS SUBSIDIOS Y OTRAS AYUDAS</t>
  </si>
  <si>
    <t>TRANSFERENCIAS AL DIF MUNICIPAL</t>
  </si>
  <si>
    <t>AYUDAS SOCIALES A PERSONAS</t>
  </si>
  <si>
    <t>BECAS Y OTRAS AYUDAS PARA PROGRAMAS DE CAPACITACION</t>
  </si>
  <si>
    <t>AYUDAS SOCIALES A INSTITUCIONES DE ENSEÑANZA</t>
  </si>
  <si>
    <t>AYUDAS SOCIALES A INSTITUCIONES SIN FINES DE LUCRO</t>
  </si>
  <si>
    <t>JUBILACIONES</t>
  </si>
  <si>
    <t>BIENES MUEBLES E INMUEBLES E INTANGIBLES</t>
  </si>
  <si>
    <t>EQUIPO DE COMPUTO Y DE TECNOLOGIAS DE LA INFORMACION</t>
  </si>
  <si>
    <t>INVERSION PUBLICA</t>
  </si>
  <si>
    <t>EDIFICACION NO HABITACIONAL</t>
  </si>
  <si>
    <t>DIVISION DE TERRENOS Y CONSTRUCCION DE OBRAS DE URBANIZACION</t>
  </si>
  <si>
    <t>DEUDA PUBLICA</t>
  </si>
  <si>
    <t>AMORTIZACION DE LA DEUDA PUBLICA</t>
  </si>
  <si>
    <t>INTERESES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</si>
</sst>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43" fontId="3" fillId="0" borderId="4" xfId="1" applyFont="1" applyBorder="1" applyAlignment="1">
      <alignment horizontal="center" wrapText="1"/>
    </xf>
    <xf numFmtId="43" fontId="3" fillId="0" borderId="4" xfId="1" applyFont="1" applyBorder="1" applyAlignment="1">
      <alignment wrapText="1"/>
    </xf>
    <xf numFmtId="43" fontId="3" fillId="0" borderId="5" xfId="1" applyFont="1" applyBorder="1" applyAlignment="1">
      <alignment wrapText="1"/>
    </xf>
    <xf numFmtId="43" fontId="3" fillId="0" borderId="4" xfId="1" applyFont="1" applyFill="1" applyBorder="1" applyAlignment="1">
      <alignment wrapText="1"/>
    </xf>
    <xf numFmtId="43" fontId="2" fillId="2" borderId="3" xfId="1" applyFont="1" applyFill="1" applyBorder="1" applyAlignment="1">
      <alignment wrapText="1"/>
    </xf>
    <xf numFmtId="43" fontId="2" fillId="2" borderId="5" xfId="1" applyFont="1" applyFill="1" applyBorder="1" applyAlignment="1">
      <alignment wrapText="1"/>
    </xf>
    <xf numFmtId="0" fontId="5" fillId="3" borderId="4" xfId="0" applyFont="1" applyFill="1" applyBorder="1" applyAlignment="1">
      <alignment horizontal="left" wrapText="1"/>
    </xf>
    <xf numFmtId="43" fontId="3" fillId="3" borderId="4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43" fontId="3" fillId="3" borderId="4" xfId="1" applyFont="1" applyFill="1" applyBorder="1" applyAlignment="1">
      <alignment wrapText="1"/>
    </xf>
    <xf numFmtId="43" fontId="3" fillId="3" borderId="6" xfId="0" applyNumberFormat="1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left" wrapText="1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2" fillId="2" borderId="5" xfId="0" applyFont="1" applyFill="1" applyBorder="1" applyAlignment="1">
      <alignment horizontal="right" wrapText="1"/>
    </xf>
    <xf numFmtId="0" fontId="0" fillId="0" borderId="7" xfId="0" applyBorder="1" applyAlignment="1">
      <alignment wrapText="1"/>
    </xf>
    <xf numFmtId="0" fontId="4" fillId="0" borderId="7" xfId="0" applyFont="1" applyBorder="1" applyAlignment="1">
      <alignment wrapText="1"/>
    </xf>
    <xf numFmtId="0" fontId="2" fillId="2" borderId="3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sqref="A1:D61"/>
    </sheetView>
  </sheetViews>
  <sheetFormatPr baseColWidth="10" defaultRowHeight="15" x14ac:dyDescent="0.25"/>
  <cols>
    <col min="1" max="1" width="41.28515625" style="1" customWidth="1"/>
    <col min="2" max="2" width="10.85546875" style="1" customWidth="1"/>
    <col min="3" max="3" width="37.42578125" style="1" customWidth="1"/>
    <col min="4" max="4" width="11.5703125" style="1" customWidth="1"/>
  </cols>
  <sheetData>
    <row r="1" spans="1:4" x14ac:dyDescent="0.25">
      <c r="A1" s="2" t="s">
        <v>0</v>
      </c>
      <c r="B1" s="2"/>
      <c r="C1" s="2"/>
      <c r="D1" s="2"/>
    </row>
    <row r="2" spans="1:4" x14ac:dyDescent="0.25">
      <c r="A2" s="3" t="s">
        <v>1</v>
      </c>
      <c r="B2" s="3"/>
      <c r="C2" s="3"/>
      <c r="D2" s="3"/>
    </row>
    <row r="3" spans="1:4" x14ac:dyDescent="0.25">
      <c r="A3" s="4" t="s">
        <v>2</v>
      </c>
      <c r="B3" s="4"/>
      <c r="C3" s="4"/>
      <c r="D3" s="4"/>
    </row>
    <row r="4" spans="1:4" x14ac:dyDescent="0.25">
      <c r="A4" s="5" t="s">
        <v>3</v>
      </c>
      <c r="B4" s="6" t="s">
        <v>4</v>
      </c>
      <c r="C4" s="5" t="s">
        <v>3</v>
      </c>
      <c r="D4" s="7" t="s">
        <v>4</v>
      </c>
    </row>
    <row r="5" spans="1:4" x14ac:dyDescent="0.25">
      <c r="A5" s="20" t="s">
        <v>6</v>
      </c>
      <c r="B5" s="16">
        <f>SUM(B6:B8)</f>
        <v>700198.52</v>
      </c>
      <c r="C5" s="15" t="s">
        <v>37</v>
      </c>
      <c r="D5" s="19">
        <f>SUM(D6:D12)</f>
        <v>1306411.8899999997</v>
      </c>
    </row>
    <row r="6" spans="1:4" x14ac:dyDescent="0.25">
      <c r="A6" s="8" t="s">
        <v>7</v>
      </c>
      <c r="B6" s="9">
        <f>62806.55+1119.77</f>
        <v>63926.32</v>
      </c>
      <c r="C6" s="8" t="s">
        <v>38</v>
      </c>
      <c r="D6" s="10">
        <v>216574</v>
      </c>
    </row>
    <row r="7" spans="1:4" x14ac:dyDescent="0.25">
      <c r="A7" s="8" t="s">
        <v>8</v>
      </c>
      <c r="B7" s="10">
        <f>240227.17+126617.72+42766.72</f>
        <v>409611.61</v>
      </c>
      <c r="C7" s="8" t="s">
        <v>39</v>
      </c>
      <c r="D7" s="10">
        <v>606706.56999999995</v>
      </c>
    </row>
    <row r="8" spans="1:4" ht="24.75" x14ac:dyDescent="0.25">
      <c r="A8" s="8" t="s">
        <v>9</v>
      </c>
      <c r="B8" s="11">
        <v>226660.59</v>
      </c>
      <c r="C8" s="8" t="s">
        <v>40</v>
      </c>
      <c r="D8" s="10">
        <f>537371.5-65258.5</f>
        <v>472113</v>
      </c>
    </row>
    <row r="9" spans="1:4" ht="24.75" x14ac:dyDescent="0.25">
      <c r="A9" s="17" t="s">
        <v>10</v>
      </c>
      <c r="B9" s="18">
        <f>SUM(B10:B24)</f>
        <v>1038266.82</v>
      </c>
      <c r="C9" s="8" t="s">
        <v>41</v>
      </c>
      <c r="D9" s="10">
        <v>5258.9</v>
      </c>
    </row>
    <row r="10" spans="1:4" x14ac:dyDescent="0.25">
      <c r="A10" s="8" t="s">
        <v>11</v>
      </c>
      <c r="B10" s="10">
        <v>47893</v>
      </c>
      <c r="C10" s="8" t="s">
        <v>42</v>
      </c>
      <c r="D10" s="10">
        <v>200</v>
      </c>
    </row>
    <row r="11" spans="1:4" ht="24.75" x14ac:dyDescent="0.25">
      <c r="A11" s="8" t="s">
        <v>12</v>
      </c>
      <c r="B11" s="10">
        <f>76860+7508+39209</f>
        <v>123577</v>
      </c>
      <c r="C11" s="8" t="s">
        <v>43</v>
      </c>
      <c r="D11" s="10">
        <v>1624</v>
      </c>
    </row>
    <row r="12" spans="1:4" ht="24.75" x14ac:dyDescent="0.25">
      <c r="A12" s="8" t="s">
        <v>13</v>
      </c>
      <c r="B12" s="10">
        <f>6300+1200</f>
        <v>7500</v>
      </c>
      <c r="C12" s="8" t="s">
        <v>44</v>
      </c>
      <c r="D12" s="11">
        <f>3935.42</f>
        <v>3935.42</v>
      </c>
    </row>
    <row r="13" spans="1:4" x14ac:dyDescent="0.25">
      <c r="A13" s="8" t="s">
        <v>14</v>
      </c>
      <c r="B13" s="10">
        <v>3560.18</v>
      </c>
      <c r="C13" s="17" t="s">
        <v>45</v>
      </c>
      <c r="D13" s="18">
        <f>SUM(D14:D28)</f>
        <v>431868.08999999997</v>
      </c>
    </row>
    <row r="14" spans="1:4" x14ac:dyDescent="0.25">
      <c r="A14" s="8" t="s">
        <v>15</v>
      </c>
      <c r="B14" s="10">
        <v>550</v>
      </c>
      <c r="C14" s="8" t="s">
        <v>46</v>
      </c>
      <c r="D14" s="10">
        <v>12551.5</v>
      </c>
    </row>
    <row r="15" spans="1:4" ht="24.75" x14ac:dyDescent="0.25">
      <c r="A15" s="8" t="s">
        <v>16</v>
      </c>
      <c r="B15" s="12">
        <v>696</v>
      </c>
      <c r="C15" s="8" t="s">
        <v>47</v>
      </c>
      <c r="D15" s="10">
        <v>12948.01</v>
      </c>
    </row>
    <row r="16" spans="1:4" x14ac:dyDescent="0.25">
      <c r="A16" s="8" t="s">
        <v>17</v>
      </c>
      <c r="B16" s="10">
        <v>630986.23</v>
      </c>
      <c r="C16" s="8" t="s">
        <v>48</v>
      </c>
      <c r="D16" s="10">
        <v>8480.7999999999993</v>
      </c>
    </row>
    <row r="17" spans="1:4" ht="24.75" x14ac:dyDescent="0.25">
      <c r="A17" s="8" t="s">
        <v>18</v>
      </c>
      <c r="B17" s="10">
        <v>163892.53</v>
      </c>
      <c r="C17" s="8" t="s">
        <v>49</v>
      </c>
      <c r="D17" s="10">
        <v>36447</v>
      </c>
    </row>
    <row r="18" spans="1:4" x14ac:dyDescent="0.25">
      <c r="A18" s="8" t="s">
        <v>19</v>
      </c>
      <c r="B18" s="10">
        <v>24583.88</v>
      </c>
      <c r="C18" s="8" t="s">
        <v>50</v>
      </c>
      <c r="D18" s="10">
        <v>9396</v>
      </c>
    </row>
    <row r="19" spans="1:4" x14ac:dyDescent="0.25">
      <c r="A19" s="8" t="s">
        <v>20</v>
      </c>
      <c r="B19" s="10">
        <v>6507</v>
      </c>
      <c r="C19" s="8" t="s">
        <v>51</v>
      </c>
      <c r="D19" s="10">
        <f>34524-26680</f>
        <v>7844</v>
      </c>
    </row>
    <row r="20" spans="1:4" x14ac:dyDescent="0.25">
      <c r="A20" s="8" t="s">
        <v>21</v>
      </c>
      <c r="B20" s="10">
        <f>17110.4</f>
        <v>17110.400000000001</v>
      </c>
      <c r="C20" s="8" t="s">
        <v>52</v>
      </c>
      <c r="D20" s="10">
        <v>8236</v>
      </c>
    </row>
    <row r="21" spans="1:4" ht="24.75" x14ac:dyDescent="0.25">
      <c r="A21" s="8" t="s">
        <v>22</v>
      </c>
      <c r="B21" s="10">
        <v>4277.6000000000004</v>
      </c>
      <c r="C21" s="8" t="s">
        <v>53</v>
      </c>
      <c r="D21" s="10"/>
    </row>
    <row r="22" spans="1:4" ht="24.75" x14ac:dyDescent="0.25">
      <c r="A22" s="8" t="s">
        <v>23</v>
      </c>
      <c r="B22" s="10">
        <f>430+1595+558</f>
        <v>2583</v>
      </c>
      <c r="C22" s="8" t="s">
        <v>54</v>
      </c>
      <c r="D22" s="10">
        <f>50052+149-37489.95</f>
        <v>12711.050000000003</v>
      </c>
    </row>
    <row r="23" spans="1:4" x14ac:dyDescent="0.25">
      <c r="A23" s="8" t="s">
        <v>24</v>
      </c>
      <c r="B23" s="10">
        <v>1300</v>
      </c>
      <c r="C23" s="8" t="s">
        <v>55</v>
      </c>
      <c r="D23" s="10">
        <v>2967.2</v>
      </c>
    </row>
    <row r="24" spans="1:4" x14ac:dyDescent="0.25">
      <c r="A24" s="8" t="s">
        <v>25</v>
      </c>
      <c r="B24" s="11">
        <v>3250</v>
      </c>
      <c r="C24" s="8" t="s">
        <v>56</v>
      </c>
      <c r="D24" s="10">
        <v>289223.81</v>
      </c>
    </row>
    <row r="25" spans="1:4" x14ac:dyDescent="0.25">
      <c r="A25" s="17" t="s">
        <v>26</v>
      </c>
      <c r="B25" s="18">
        <f>SUM(B26:B27)</f>
        <v>55708.53</v>
      </c>
      <c r="C25" s="8" t="s">
        <v>57</v>
      </c>
      <c r="D25" s="10">
        <v>0</v>
      </c>
    </row>
    <row r="26" spans="1:4" ht="24.75" x14ac:dyDescent="0.25">
      <c r="A26" s="8" t="s">
        <v>27</v>
      </c>
      <c r="B26" s="10">
        <v>15255</v>
      </c>
      <c r="C26" s="8" t="s">
        <v>58</v>
      </c>
      <c r="D26" s="10">
        <v>962.8</v>
      </c>
    </row>
    <row r="27" spans="1:4" ht="24.75" x14ac:dyDescent="0.25">
      <c r="A27" s="8" t="s">
        <v>28</v>
      </c>
      <c r="B27" s="11">
        <v>40453.53</v>
      </c>
      <c r="C27" s="8" t="s">
        <v>59</v>
      </c>
      <c r="D27" s="10">
        <v>23108.01</v>
      </c>
    </row>
    <row r="28" spans="1:4" ht="24.75" x14ac:dyDescent="0.25">
      <c r="A28" s="17" t="s">
        <v>29</v>
      </c>
      <c r="B28" s="18">
        <f>SUM(B29)</f>
        <v>590</v>
      </c>
      <c r="C28" s="8" t="s">
        <v>60</v>
      </c>
      <c r="D28" s="11">
        <v>6991.91</v>
      </c>
    </row>
    <row r="29" spans="1:4" x14ac:dyDescent="0.25">
      <c r="A29" s="8" t="s">
        <v>30</v>
      </c>
      <c r="B29" s="11">
        <v>590</v>
      </c>
      <c r="C29" s="17" t="s">
        <v>61</v>
      </c>
      <c r="D29" s="18">
        <f>SUM(D30:D45)</f>
        <v>838571.41999999993</v>
      </c>
    </row>
    <row r="30" spans="1:4" x14ac:dyDescent="0.25">
      <c r="A30" s="17" t="s">
        <v>31</v>
      </c>
      <c r="B30" s="18">
        <f>SUM(B31:B32)</f>
        <v>2197527.8200000003</v>
      </c>
      <c r="C30" s="8" t="s">
        <v>62</v>
      </c>
      <c r="D30" s="10">
        <v>457472</v>
      </c>
    </row>
    <row r="31" spans="1:4" x14ac:dyDescent="0.25">
      <c r="A31" s="8" t="s">
        <v>32</v>
      </c>
      <c r="B31" s="10">
        <v>2194438.62</v>
      </c>
      <c r="C31" s="8" t="s">
        <v>63</v>
      </c>
      <c r="D31" s="10">
        <v>4026</v>
      </c>
    </row>
    <row r="32" spans="1:4" x14ac:dyDescent="0.25">
      <c r="A32" s="8" t="s">
        <v>33</v>
      </c>
      <c r="B32" s="11">
        <v>3089.2</v>
      </c>
      <c r="C32" s="8" t="s">
        <v>64</v>
      </c>
      <c r="D32" s="10">
        <v>5114</v>
      </c>
    </row>
    <row r="33" spans="1:4" x14ac:dyDescent="0.25">
      <c r="A33" s="17" t="s">
        <v>34</v>
      </c>
      <c r="B33" s="18">
        <f>SUM(B34:B35)</f>
        <v>0</v>
      </c>
      <c r="C33" s="8" t="s">
        <v>65</v>
      </c>
      <c r="D33" s="10">
        <v>557</v>
      </c>
    </row>
    <row r="34" spans="1:4" x14ac:dyDescent="0.25">
      <c r="A34" s="8" t="s">
        <v>35</v>
      </c>
      <c r="B34" s="10">
        <v>0</v>
      </c>
      <c r="C34" s="8" t="s">
        <v>66</v>
      </c>
      <c r="D34" s="10">
        <v>10000</v>
      </c>
    </row>
    <row r="35" spans="1:4" ht="24.75" x14ac:dyDescent="0.25">
      <c r="A35" s="8" t="s">
        <v>36</v>
      </c>
      <c r="B35" s="11">
        <v>0</v>
      </c>
      <c r="C35" s="8" t="s">
        <v>67</v>
      </c>
      <c r="D35" s="10">
        <v>180517.2</v>
      </c>
    </row>
    <row r="36" spans="1:4" ht="24.75" x14ac:dyDescent="0.25">
      <c r="A36" s="21"/>
      <c r="B36" s="24"/>
      <c r="C36" s="8" t="s">
        <v>68</v>
      </c>
      <c r="D36" s="10">
        <v>12644</v>
      </c>
    </row>
    <row r="37" spans="1:4" x14ac:dyDescent="0.25">
      <c r="A37" s="22"/>
      <c r="B37" s="25"/>
      <c r="C37" s="8" t="s">
        <v>69</v>
      </c>
      <c r="D37" s="10">
        <v>2697.27</v>
      </c>
    </row>
    <row r="38" spans="1:4" x14ac:dyDescent="0.25">
      <c r="A38" s="22"/>
      <c r="B38" s="25"/>
      <c r="C38" s="8" t="s">
        <v>70</v>
      </c>
      <c r="D38" s="10">
        <f>8232.96</f>
        <v>8232.9599999999991</v>
      </c>
    </row>
    <row r="39" spans="1:4" ht="24.75" x14ac:dyDescent="0.25">
      <c r="A39" s="22"/>
      <c r="B39" s="25"/>
      <c r="C39" s="8" t="s">
        <v>71</v>
      </c>
      <c r="D39" s="10">
        <v>4425.76</v>
      </c>
    </row>
    <row r="40" spans="1:4" ht="24.75" x14ac:dyDescent="0.25">
      <c r="A40" s="22"/>
      <c r="B40" s="25"/>
      <c r="C40" s="8" t="s">
        <v>72</v>
      </c>
      <c r="D40" s="10">
        <v>522</v>
      </c>
    </row>
    <row r="41" spans="1:4" ht="24.75" x14ac:dyDescent="0.25">
      <c r="A41" s="22"/>
      <c r="B41" s="25"/>
      <c r="C41" s="8" t="s">
        <v>73</v>
      </c>
      <c r="D41" s="10">
        <v>25406.87</v>
      </c>
    </row>
    <row r="42" spans="1:4" ht="24.75" x14ac:dyDescent="0.25">
      <c r="A42" s="22"/>
      <c r="B42" s="25"/>
      <c r="C42" s="8" t="s">
        <v>74</v>
      </c>
      <c r="D42" s="10">
        <v>9231.9500000000007</v>
      </c>
    </row>
    <row r="43" spans="1:4" x14ac:dyDescent="0.25">
      <c r="A43" s="22"/>
      <c r="B43" s="25"/>
      <c r="C43" s="8" t="s">
        <v>75</v>
      </c>
      <c r="D43" s="10">
        <v>6871</v>
      </c>
    </row>
    <row r="44" spans="1:4" x14ac:dyDescent="0.25">
      <c r="A44" s="22"/>
      <c r="B44" s="25"/>
      <c r="C44" s="8" t="s">
        <v>76</v>
      </c>
      <c r="D44" s="10">
        <f>108169.41+1410</f>
        <v>109579.41</v>
      </c>
    </row>
    <row r="45" spans="1:4" x14ac:dyDescent="0.25">
      <c r="A45" s="22"/>
      <c r="B45" s="25"/>
      <c r="C45" s="8" t="s">
        <v>77</v>
      </c>
      <c r="D45" s="11">
        <v>1274</v>
      </c>
    </row>
    <row r="46" spans="1:4" x14ac:dyDescent="0.25">
      <c r="A46" s="22"/>
      <c r="B46" s="25"/>
      <c r="C46" s="17" t="s">
        <v>78</v>
      </c>
      <c r="D46" s="18">
        <f>SUM(D47:D52)</f>
        <v>152509.84</v>
      </c>
    </row>
    <row r="47" spans="1:4" x14ac:dyDescent="0.25">
      <c r="A47" s="22"/>
      <c r="B47" s="25"/>
      <c r="C47" s="8" t="s">
        <v>79</v>
      </c>
      <c r="D47" s="10">
        <v>85500</v>
      </c>
    </row>
    <row r="48" spans="1:4" x14ac:dyDescent="0.25">
      <c r="A48" s="22"/>
      <c r="B48" s="25"/>
      <c r="C48" s="8" t="s">
        <v>80</v>
      </c>
      <c r="D48" s="10">
        <v>10892.52</v>
      </c>
    </row>
    <row r="49" spans="1:4" ht="24.75" x14ac:dyDescent="0.25">
      <c r="A49" s="22"/>
      <c r="B49" s="25"/>
      <c r="C49" s="8" t="s">
        <v>81</v>
      </c>
      <c r="D49" s="10">
        <v>2000</v>
      </c>
    </row>
    <row r="50" spans="1:4" x14ac:dyDescent="0.25">
      <c r="A50" s="22"/>
      <c r="B50" s="25"/>
      <c r="C50" s="8" t="s">
        <v>82</v>
      </c>
      <c r="D50" s="10">
        <v>27511.32</v>
      </c>
    </row>
    <row r="51" spans="1:4" ht="24.75" x14ac:dyDescent="0.25">
      <c r="A51" s="22"/>
      <c r="B51" s="25"/>
      <c r="C51" s="8" t="s">
        <v>83</v>
      </c>
      <c r="D51" s="10">
        <v>1000</v>
      </c>
    </row>
    <row r="52" spans="1:4" x14ac:dyDescent="0.25">
      <c r="A52" s="22"/>
      <c r="B52" s="25"/>
      <c r="C52" s="8" t="s">
        <v>84</v>
      </c>
      <c r="D52" s="11">
        <v>25606</v>
      </c>
    </row>
    <row r="53" spans="1:4" x14ac:dyDescent="0.25">
      <c r="A53" s="22"/>
      <c r="B53" s="25"/>
      <c r="C53" s="17" t="s">
        <v>85</v>
      </c>
      <c r="D53" s="18">
        <f>SUM(D54)</f>
        <v>21820.76</v>
      </c>
    </row>
    <row r="54" spans="1:4" ht="24.75" x14ac:dyDescent="0.25">
      <c r="A54" s="22"/>
      <c r="B54" s="25"/>
      <c r="C54" s="8" t="s">
        <v>86</v>
      </c>
      <c r="D54" s="11">
        <v>21820.76</v>
      </c>
    </row>
    <row r="55" spans="1:4" x14ac:dyDescent="0.25">
      <c r="A55" s="22"/>
      <c r="B55" s="25"/>
      <c r="C55" s="17" t="s">
        <v>87</v>
      </c>
      <c r="D55" s="18">
        <f>SUM(D56:D57)</f>
        <v>1102828.4099999999</v>
      </c>
    </row>
    <row r="56" spans="1:4" x14ac:dyDescent="0.25">
      <c r="A56" s="22"/>
      <c r="B56" s="25"/>
      <c r="C56" s="8" t="s">
        <v>88</v>
      </c>
      <c r="D56" s="10">
        <v>147698.45000000001</v>
      </c>
    </row>
    <row r="57" spans="1:4" ht="24.75" x14ac:dyDescent="0.25">
      <c r="A57" s="22"/>
      <c r="B57" s="25"/>
      <c r="C57" s="8" t="s">
        <v>89</v>
      </c>
      <c r="D57" s="11">
        <v>955129.96</v>
      </c>
    </row>
    <row r="58" spans="1:4" x14ac:dyDescent="0.25">
      <c r="A58" s="22"/>
      <c r="B58" s="25"/>
      <c r="C58" s="17" t="s">
        <v>90</v>
      </c>
      <c r="D58" s="18">
        <f>SUM(D59:D60)</f>
        <v>232404.46</v>
      </c>
    </row>
    <row r="59" spans="1:4" x14ac:dyDescent="0.25">
      <c r="A59" s="22"/>
      <c r="B59" s="25"/>
      <c r="C59" s="8" t="s">
        <v>91</v>
      </c>
      <c r="D59" s="10">
        <v>120738.2</v>
      </c>
    </row>
    <row r="60" spans="1:4" x14ac:dyDescent="0.25">
      <c r="A60" s="22"/>
      <c r="B60" s="25"/>
      <c r="C60" s="8" t="s">
        <v>92</v>
      </c>
      <c r="D60" s="11">
        <v>111666.26</v>
      </c>
    </row>
    <row r="61" spans="1:4" x14ac:dyDescent="0.25">
      <c r="A61" s="23" t="s">
        <v>5</v>
      </c>
      <c r="B61" s="13">
        <f>SUM(B5,B9,B25,B28,B30,B33)</f>
        <v>3992291.6900000004</v>
      </c>
      <c r="C61" s="26" t="s">
        <v>5</v>
      </c>
      <c r="D61" s="14">
        <f>SUM(D5,D13,D29,D46,D53,D55,D58)</f>
        <v>4086414.8699999992</v>
      </c>
    </row>
  </sheetData>
  <mergeCells count="3">
    <mergeCell ref="A1:D1"/>
    <mergeCell ref="A2:D2"/>
    <mergeCell ref="A3:D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2020-04-06T17:44:03Z</cp:lastPrinted>
  <dcterms:created xsi:type="dcterms:W3CDTF">2020-04-06T17:26:31Z</dcterms:created>
  <dcterms:modified xsi:type="dcterms:W3CDTF">2020-04-06T17:47:44Z</dcterms:modified>
</cp:coreProperties>
</file>